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MANO DOKAI\2020 METAI\2020 m. II ketv. VSAFAS ataskaitos\"/>
    </mc:Choice>
  </mc:AlternateContent>
  <bookViews>
    <workbookView xWindow="120" yWindow="120" windowWidth="15135" windowHeight="9300"/>
  </bookViews>
  <sheets>
    <sheet name="2 priedas (ŽL)" sheetId="4" r:id="rId1"/>
  </sheets>
  <definedNames>
    <definedName name="_xlnm.Print_Area" localSheetId="0">'2 priedas (ŽL)'!$A$1:$I$65</definedName>
    <definedName name="_xlnm.Print_Titles" localSheetId="0">'2 priedas (ŽL)'!$20:$20</definedName>
  </definedNames>
  <calcPr calcId="152511"/>
</workbook>
</file>

<file path=xl/calcChain.xml><?xml version="1.0" encoding="utf-8"?>
<calcChain xmlns="http://schemas.openxmlformats.org/spreadsheetml/2006/main">
  <c r="H40" i="4" l="1"/>
  <c r="H44" i="4"/>
  <c r="H34" i="4" l="1"/>
  <c r="H32" i="4"/>
  <c r="H24" i="4"/>
  <c r="I48" i="4"/>
  <c r="I47" i="4"/>
  <c r="I44" i="4"/>
  <c r="I34" i="4"/>
  <c r="I32" i="4"/>
  <c r="I31" i="4" s="1"/>
  <c r="I28" i="4"/>
  <c r="I24" i="4"/>
  <c r="I22" i="4"/>
  <c r="I21" i="4" s="1"/>
  <c r="I46" i="4" s="1"/>
  <c r="I54" i="4" s="1"/>
  <c r="I56" i="4" s="1"/>
  <c r="H22" i="4"/>
  <c r="H21" i="4" s="1"/>
  <c r="H28" i="4"/>
  <c r="H31" i="4"/>
  <c r="H47" i="4"/>
  <c r="H46" i="4" l="1"/>
  <c r="H54" i="4" s="1"/>
  <c r="H56" i="4" s="1"/>
</calcChain>
</file>

<file path=xl/sharedStrings.xml><?xml version="1.0" encoding="utf-8"?>
<sst xmlns="http://schemas.openxmlformats.org/spreadsheetml/2006/main" count="145" uniqueCount="112">
  <si>
    <t>(viešojo sektoriaus subjekto arba viešojo sektoriaus subjektų grupės pavadinimas)</t>
  </si>
  <si>
    <t>VEIKLOS REZULTATŲ ATASKAITA</t>
  </si>
  <si>
    <t>(data)</t>
  </si>
  <si>
    <t>Eil. Nr.</t>
  </si>
  <si>
    <t>Straipsniai</t>
  </si>
  <si>
    <t>Ataskaitinis laikotarpis</t>
  </si>
  <si>
    <t>Praėjęs ataskaitinis laikotarpis</t>
  </si>
  <si>
    <t>A.</t>
  </si>
  <si>
    <t>PAGRINDINĖS VEIKLOS PAJAMOS</t>
  </si>
  <si>
    <t>I.</t>
  </si>
  <si>
    <t>FINANSAVIMO PAJAMOS</t>
  </si>
  <si>
    <t>II.</t>
  </si>
  <si>
    <t>MOKESČIŲ IR SOCIALINIŲ ĮMOKŲ PAJAMOS</t>
  </si>
  <si>
    <t>III.</t>
  </si>
  <si>
    <t xml:space="preserve">PAGRINDINĖS VEIKLOS KITOS PAJAMOS </t>
  </si>
  <si>
    <t>Pagrindinės veiklos kitos pajamos</t>
  </si>
  <si>
    <t>Pervestinų pagrindinės veiklos kitų pajamų suma</t>
  </si>
  <si>
    <t>B.</t>
  </si>
  <si>
    <t>PAGRINDINĖS VEIKLOS SĄNAUDOS</t>
  </si>
  <si>
    <t>NUVERTĖJIMO IR NURAŠYTŲ SUMŲ</t>
  </si>
  <si>
    <t>socialinių išmokų</t>
  </si>
  <si>
    <t>IV.</t>
  </si>
  <si>
    <t xml:space="preserve">Kitos </t>
  </si>
  <si>
    <t>C.</t>
  </si>
  <si>
    <t>PAGRINDINĖS VEIKLOS PERVIRŠIS AR DEFICITAS</t>
  </si>
  <si>
    <t>D.</t>
  </si>
  <si>
    <t>KITOS VEIKLOS REZULTATAS</t>
  </si>
  <si>
    <t>E.</t>
  </si>
  <si>
    <t>FINANSINĖS IR INVESTICINĖS VEIKLOS REZULTATAS</t>
  </si>
  <si>
    <t>F.</t>
  </si>
  <si>
    <t>G.</t>
  </si>
  <si>
    <t>GRYNASIS PERVIRŠIS AR DEFICITAS PRIEŠ NUOSAVYBĖS METODO ĮTAKĄ</t>
  </si>
  <si>
    <t>H.</t>
  </si>
  <si>
    <t>NUOSAVYBĖS METODO ĮTAKA</t>
  </si>
  <si>
    <t>GRYNASIS PERVIRŠIS AR DEFICITAS</t>
  </si>
  <si>
    <t>(vardas ir pavardė)</t>
  </si>
  <si>
    <t>Pastabos Nr.</t>
  </si>
  <si>
    <t>SOCIALINIŲ IŠMOKŲ</t>
  </si>
  <si>
    <t>FINANSAVIMO</t>
  </si>
  <si>
    <t>KITOS</t>
  </si>
  <si>
    <t>3-iojo VSAFAS „Veiklos rezultatų ataskaita“</t>
  </si>
  <si>
    <t>APSKAITOS POLITIKOS KEITIMO IR ESMINIŲ APSKAITOS KLAIDŲ TAISYMO ĮTAKA</t>
  </si>
  <si>
    <t>(įskaitant socialinės apsaugos fondus), veiklos rezultatų ataskaitos forma)</t>
  </si>
  <si>
    <t>(Žemesniojo lygio viešojo sektoriaus subjektų, išskyrus mokesčių fondus ir išteklių fondus</t>
  </si>
  <si>
    <t>arba konsoliduotąją veiklos rezultatų ataskaitą,  kodas, adresas)</t>
  </si>
  <si>
    <t>(viešojo sektoriaus subjekto, parengusio veiklos rezultatų ataskaitą</t>
  </si>
  <si>
    <t>I.1.</t>
  </si>
  <si>
    <t xml:space="preserve">Iš valstybės biudžeto </t>
  </si>
  <si>
    <t>I.2.</t>
  </si>
  <si>
    <t xml:space="preserve">Iš savivaldybių biudžetų </t>
  </si>
  <si>
    <t>I.3.</t>
  </si>
  <si>
    <t>Iš ES, užsienio valstybių ir tarptautinių organizacijų lėšų</t>
  </si>
  <si>
    <t>I.4.</t>
  </si>
  <si>
    <t>Iš kitų finansavimo šaltinių</t>
  </si>
  <si>
    <t>III.1.</t>
  </si>
  <si>
    <t>III.2.</t>
  </si>
  <si>
    <t xml:space="preserve">Darbo užmokesčio ir socialinio draudimo </t>
  </si>
  <si>
    <t>Nusidėvėjimo ir amortizacijos</t>
  </si>
  <si>
    <t>KOMUNALINIŲ PASLAUGŲ IR ryšių</t>
  </si>
  <si>
    <t xml:space="preserve">Komandiruočių </t>
  </si>
  <si>
    <t>V.</t>
  </si>
  <si>
    <t xml:space="preserve">Transporto </t>
  </si>
  <si>
    <t>VI.</t>
  </si>
  <si>
    <t xml:space="preserve">Kvalifikacijos kėlimo </t>
  </si>
  <si>
    <t>VII.</t>
  </si>
  <si>
    <t>PAPRASTOJO Remonto IR EKSPLOATAVIMO</t>
  </si>
  <si>
    <t>VIII.</t>
  </si>
  <si>
    <t>IX.</t>
  </si>
  <si>
    <t>SUNAUDOTŲ IR PARDUOTŲ ATSARGŲ SAVIKAINA</t>
  </si>
  <si>
    <t>X.</t>
  </si>
  <si>
    <t>XI.</t>
  </si>
  <si>
    <t>nuomos</t>
  </si>
  <si>
    <t>XII.</t>
  </si>
  <si>
    <t>finansavimo</t>
  </si>
  <si>
    <t>XIII.</t>
  </si>
  <si>
    <t>kitų paslaugų</t>
  </si>
  <si>
    <t>XIV.</t>
  </si>
  <si>
    <t xml:space="preserve">I. </t>
  </si>
  <si>
    <t>Kitos veiklos pajamos</t>
  </si>
  <si>
    <t>PERVESTINOS Į BIUDŽETĄ KITOS VEIKLOS PAJAMOS</t>
  </si>
  <si>
    <t xml:space="preserve">III. </t>
  </si>
  <si>
    <t>Kitos veiklos sąnaudos</t>
  </si>
  <si>
    <t>PELNO MOKESTIS</t>
  </si>
  <si>
    <t>J.</t>
  </si>
  <si>
    <t>TENKANTIS KONTROLIUOJANČIAJAM SUBJEKTUI</t>
  </si>
  <si>
    <t>TENKANTIS MAŽUMOS DALIAI</t>
  </si>
  <si>
    <t>NUSIDĖVĖJIMO IR AMORTIZACIJOS</t>
  </si>
  <si>
    <t>KOMUNALINIŲ PASLAUGŲ IR RYŠIŲ</t>
  </si>
  <si>
    <t>KOMANDIRUOČIŲ</t>
  </si>
  <si>
    <t>TRANSPORTO</t>
  </si>
  <si>
    <t>KVALIFIKACIJOS KĖLIMO</t>
  </si>
  <si>
    <t>PAPRASTOJO REMONTO IR EKSPLOATAVIMO</t>
  </si>
  <si>
    <t>NUOMOS</t>
  </si>
  <si>
    <t>KITŲ PASLAUGŲ</t>
  </si>
  <si>
    <t>KITOS VEIKLOS PAJAMOS</t>
  </si>
  <si>
    <t>KITOS VEIKLOS SĄNAUDOS</t>
  </si>
  <si>
    <t>DARBO UŽMOKESČIO IR SOCIALINIO DRAUDIMO</t>
  </si>
  <si>
    <t>(teisės aktais įpareigoto pasirašyti asmens pareigų pavadinimas)                            (parašas)</t>
  </si>
  <si>
    <t>2 priedas</t>
  </si>
  <si>
    <t>ŠIAULIŲ JAUNŲJŲ TURISTŲ CENTRAS</t>
  </si>
  <si>
    <t>Vyr.buhalterė</t>
  </si>
  <si>
    <t>Pateikimo valiuta ir tikslumas: eurais arba tūkstančiais eurų</t>
  </si>
  <si>
    <t>06</t>
  </si>
  <si>
    <t>10</t>
  </si>
  <si>
    <t>09</t>
  </si>
  <si>
    <t>08</t>
  </si>
  <si>
    <t>07</t>
  </si>
  <si>
    <t>Diana Balčiūnienė</t>
  </si>
  <si>
    <t>Direktorius</t>
  </si>
  <si>
    <t>Romualdas Pelenis</t>
  </si>
  <si>
    <t>įm.k.190540196, Rygos g. 36, Šiauliai</t>
  </si>
  <si>
    <t>PAGAL 2020 M. BIRŽELIO 30 D. DUOMENIS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</si>
</sst>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</font>
    <font>
      <sz val="8"/>
      <name val="Arial"/>
      <family val="2"/>
      <charset val="186"/>
    </font>
    <font>
      <sz val="11"/>
      <name val="Arial"/>
      <family val="2"/>
      <charset val="186"/>
    </font>
    <font>
      <b/>
      <sz val="10"/>
      <name val="Times New Roman"/>
      <family val="1"/>
      <charset val="186"/>
    </font>
    <font>
      <sz val="11"/>
      <name val="Arial"/>
      <family val="2"/>
      <charset val="186"/>
    </font>
    <font>
      <b/>
      <sz val="11"/>
      <name val="Arial"/>
      <family val="2"/>
      <charset val="186"/>
    </font>
    <font>
      <b/>
      <sz val="11"/>
      <color indexed="8"/>
      <name val="Arial"/>
      <family val="2"/>
      <charset val="186"/>
    </font>
    <font>
      <i/>
      <sz val="10"/>
      <name val="Arial"/>
      <family val="2"/>
      <charset val="186"/>
    </font>
    <font>
      <sz val="10"/>
      <name val="Arial"/>
      <family val="2"/>
      <charset val="186"/>
    </font>
    <font>
      <b/>
      <sz val="10"/>
      <name val="Arial"/>
      <family val="2"/>
      <charset val="186"/>
    </font>
    <font>
      <sz val="9"/>
      <name val="Arial"/>
      <family val="2"/>
      <charset val="186"/>
    </font>
    <font>
      <u/>
      <sz val="11"/>
      <name val="Arial"/>
      <family val="2"/>
      <charset val="186"/>
    </font>
    <font>
      <b/>
      <sz val="11"/>
      <color rgb="FFFF0000"/>
      <name val="Arial"/>
      <family val="2"/>
      <charset val="186"/>
    </font>
    <font>
      <sz val="11"/>
      <color rgb="FFFF000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 wrapText="1"/>
    </xf>
    <xf numFmtId="0" fontId="4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vertical="center"/>
    </xf>
    <xf numFmtId="0" fontId="10" fillId="0" borderId="0" xfId="0" applyFont="1" applyBorder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center"/>
    </xf>
    <xf numFmtId="2" fontId="12" fillId="0" borderId="1" xfId="0" applyNumberFormat="1" applyFont="1" applyBorder="1" applyAlignment="1">
      <alignment vertical="center"/>
    </xf>
    <xf numFmtId="2" fontId="13" fillId="0" borderId="1" xfId="0" applyNumberFormat="1" applyFont="1" applyBorder="1" applyAlignment="1">
      <alignment vertical="center"/>
    </xf>
    <xf numFmtId="2" fontId="4" fillId="0" borderId="1" xfId="0" applyNumberFormat="1" applyFont="1" applyBorder="1" applyAlignment="1">
      <alignment horizontal="right" vertical="center"/>
    </xf>
    <xf numFmtId="2" fontId="5" fillId="0" borderId="1" xfId="0" applyNumberFormat="1" applyFont="1" applyBorder="1" applyAlignment="1">
      <alignment vertical="center"/>
    </xf>
    <xf numFmtId="2" fontId="0" fillId="0" borderId="0" xfId="0" applyNumberFormat="1" applyAlignment="1">
      <alignment vertical="center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14" fontId="4" fillId="0" borderId="0" xfId="0" applyNumberFormat="1" applyFont="1" applyAlignment="1">
      <alignment vertical="center"/>
    </xf>
    <xf numFmtId="0" fontId="8" fillId="0" borderId="5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center"/>
    </xf>
    <xf numFmtId="0" fontId="10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14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6"/>
  <sheetViews>
    <sheetView showGridLines="0" tabSelected="1" view="pageBreakPreview" topLeftCell="A43" zoomScaleNormal="100" workbookViewId="0">
      <selection activeCell="H47" sqref="H47"/>
    </sheetView>
  </sheetViews>
  <sheetFormatPr defaultRowHeight="12.75" x14ac:dyDescent="0.2"/>
  <cols>
    <col min="1" max="1" width="8" style="1" customWidth="1"/>
    <col min="2" max="2" width="1.5703125" style="1" hidden="1" customWidth="1"/>
    <col min="3" max="3" width="30.140625" style="1" customWidth="1"/>
    <col min="4" max="4" width="18.28515625" style="1" customWidth="1"/>
    <col min="5" max="5" width="0" style="1" hidden="1" customWidth="1"/>
    <col min="6" max="6" width="11.7109375" style="1" customWidth="1"/>
    <col min="7" max="9" width="13.140625" style="1" customWidth="1"/>
    <col min="10" max="16384" width="9.140625" style="1"/>
  </cols>
  <sheetData>
    <row r="1" spans="1:9" x14ac:dyDescent="0.2">
      <c r="G1" s="4"/>
      <c r="H1" s="4"/>
    </row>
    <row r="2" spans="1:9" ht="14.25" x14ac:dyDescent="0.2">
      <c r="A2" s="5"/>
      <c r="B2" s="5"/>
      <c r="C2" s="5"/>
      <c r="D2" s="7"/>
      <c r="E2" s="5"/>
      <c r="F2" s="5"/>
      <c r="G2" s="5" t="s">
        <v>40</v>
      </c>
      <c r="H2" s="5"/>
      <c r="I2" s="5"/>
    </row>
    <row r="3" spans="1:9" ht="14.25" x14ac:dyDescent="0.2">
      <c r="A3" s="5"/>
      <c r="B3" s="5"/>
      <c r="C3" s="5"/>
      <c r="D3" s="5"/>
      <c r="E3" s="5"/>
      <c r="F3" s="5"/>
      <c r="G3" s="5" t="s">
        <v>98</v>
      </c>
      <c r="H3" s="5"/>
      <c r="I3" s="5"/>
    </row>
    <row r="4" spans="1:9" ht="14.25" x14ac:dyDescent="0.2">
      <c r="A4" s="5"/>
      <c r="B4" s="5"/>
      <c r="C4" s="5"/>
      <c r="D4" s="5"/>
      <c r="E4" s="5"/>
      <c r="F4" s="5"/>
      <c r="G4" s="5"/>
      <c r="H4" s="5"/>
      <c r="I4" s="5"/>
    </row>
    <row r="5" spans="1:9" ht="15" x14ac:dyDescent="0.2">
      <c r="A5" s="54" t="s">
        <v>43</v>
      </c>
      <c r="B5" s="49"/>
      <c r="C5" s="49"/>
      <c r="D5" s="49"/>
      <c r="E5" s="49"/>
      <c r="F5" s="49"/>
      <c r="G5" s="49"/>
      <c r="H5" s="49"/>
      <c r="I5" s="49"/>
    </row>
    <row r="6" spans="1:9" ht="15" x14ac:dyDescent="0.2">
      <c r="A6" s="58" t="s">
        <v>42</v>
      </c>
      <c r="B6" s="49"/>
      <c r="C6" s="49"/>
      <c r="D6" s="49"/>
      <c r="E6" s="49"/>
      <c r="F6" s="49"/>
      <c r="G6" s="49"/>
      <c r="H6" s="49"/>
      <c r="I6" s="49"/>
    </row>
    <row r="7" spans="1:9" ht="15" x14ac:dyDescent="0.2">
      <c r="A7" s="54" t="s">
        <v>99</v>
      </c>
      <c r="B7" s="55"/>
      <c r="C7" s="55"/>
      <c r="D7" s="55"/>
      <c r="E7" s="55"/>
      <c r="F7" s="55"/>
      <c r="G7" s="55"/>
      <c r="H7" s="55"/>
      <c r="I7" s="55"/>
    </row>
    <row r="8" spans="1:9" ht="14.25" x14ac:dyDescent="0.2">
      <c r="A8" s="48" t="s">
        <v>0</v>
      </c>
      <c r="B8" s="49"/>
      <c r="C8" s="49"/>
      <c r="D8" s="49"/>
      <c r="E8" s="49"/>
      <c r="F8" s="49"/>
      <c r="G8" s="49"/>
      <c r="H8" s="49"/>
      <c r="I8" s="49"/>
    </row>
    <row r="9" spans="1:9" ht="14.25" x14ac:dyDescent="0.2">
      <c r="A9" s="59" t="s">
        <v>110</v>
      </c>
      <c r="B9" s="60"/>
      <c r="C9" s="60"/>
      <c r="D9" s="60"/>
      <c r="E9" s="60"/>
      <c r="F9" s="60"/>
      <c r="G9" s="60"/>
      <c r="H9" s="60"/>
      <c r="I9" s="60"/>
    </row>
    <row r="10" spans="1:9" ht="14.25" x14ac:dyDescent="0.2">
      <c r="A10" s="48" t="s">
        <v>45</v>
      </c>
      <c r="B10" s="49"/>
      <c r="C10" s="49"/>
      <c r="D10" s="49"/>
      <c r="E10" s="49"/>
      <c r="F10" s="49"/>
      <c r="G10" s="49"/>
      <c r="H10" s="49"/>
      <c r="I10" s="49"/>
    </row>
    <row r="11" spans="1:9" ht="14.25" x14ac:dyDescent="0.2">
      <c r="A11" s="48" t="s">
        <v>44</v>
      </c>
      <c r="B11" s="49"/>
      <c r="C11" s="49"/>
      <c r="D11" s="49"/>
      <c r="E11" s="49"/>
      <c r="F11" s="49"/>
      <c r="G11" s="49"/>
      <c r="H11" s="49"/>
      <c r="I11" s="49"/>
    </row>
    <row r="12" spans="1:9" ht="14.25" x14ac:dyDescent="0.2">
      <c r="A12" s="53"/>
      <c r="B12" s="49"/>
      <c r="C12" s="49"/>
      <c r="D12" s="49"/>
      <c r="E12" s="49"/>
      <c r="F12" s="49"/>
      <c r="G12" s="49"/>
      <c r="H12" s="49"/>
      <c r="I12" s="49"/>
    </row>
    <row r="13" spans="1:9" ht="15" x14ac:dyDescent="0.2">
      <c r="A13" s="54" t="s">
        <v>1</v>
      </c>
      <c r="B13" s="55"/>
      <c r="C13" s="55"/>
      <c r="D13" s="55"/>
      <c r="E13" s="55"/>
      <c r="F13" s="55"/>
      <c r="G13" s="55"/>
      <c r="H13" s="55"/>
      <c r="I13" s="55"/>
    </row>
    <row r="14" spans="1:9" ht="14.25" x14ac:dyDescent="0.2">
      <c r="A14" s="48"/>
      <c r="B14" s="49"/>
      <c r="C14" s="49"/>
      <c r="D14" s="49"/>
      <c r="E14" s="49"/>
      <c r="F14" s="49"/>
      <c r="G14" s="49"/>
      <c r="H14" s="49"/>
      <c r="I14" s="49"/>
    </row>
    <row r="15" spans="1:9" ht="15" x14ac:dyDescent="0.2">
      <c r="A15" s="54" t="s">
        <v>111</v>
      </c>
      <c r="B15" s="55"/>
      <c r="C15" s="55"/>
      <c r="D15" s="55"/>
      <c r="E15" s="55"/>
      <c r="F15" s="55"/>
      <c r="G15" s="55"/>
      <c r="H15" s="55"/>
      <c r="I15" s="55"/>
    </row>
    <row r="16" spans="1:9" ht="9.75" customHeight="1" x14ac:dyDescent="0.2">
      <c r="A16" s="6"/>
      <c r="B16" s="5"/>
      <c r="C16" s="5"/>
      <c r="D16" s="5"/>
      <c r="E16" s="5"/>
      <c r="F16" s="5"/>
      <c r="G16" s="5"/>
      <c r="H16" s="5"/>
      <c r="I16" s="31"/>
    </row>
    <row r="17" spans="1:10" ht="14.25" x14ac:dyDescent="0.2">
      <c r="A17" s="61">
        <v>44022</v>
      </c>
      <c r="B17" s="62"/>
      <c r="C17" s="62"/>
      <c r="D17" s="62"/>
      <c r="E17" s="62"/>
      <c r="F17" s="62"/>
      <c r="G17" s="62"/>
      <c r="H17" s="62"/>
      <c r="I17" s="62"/>
    </row>
    <row r="18" spans="1:10" ht="14.25" x14ac:dyDescent="0.2">
      <c r="A18" s="48" t="s">
        <v>2</v>
      </c>
      <c r="B18" s="49"/>
      <c r="C18" s="49"/>
      <c r="D18" s="49"/>
      <c r="E18" s="49"/>
      <c r="F18" s="49"/>
      <c r="G18" s="49"/>
      <c r="H18" s="49"/>
      <c r="I18" s="49"/>
    </row>
    <row r="19" spans="1:10" s="2" customFormat="1" ht="14.25" x14ac:dyDescent="0.2">
      <c r="A19" s="56" t="s">
        <v>101</v>
      </c>
      <c r="B19" s="57"/>
      <c r="C19" s="57"/>
      <c r="D19" s="57"/>
      <c r="E19" s="57"/>
      <c r="F19" s="57"/>
      <c r="G19" s="57"/>
      <c r="H19" s="57"/>
      <c r="I19" s="57"/>
    </row>
    <row r="20" spans="1:10" s="3" customFormat="1" ht="50.1" customHeight="1" x14ac:dyDescent="0.2">
      <c r="A20" s="50" t="s">
        <v>3</v>
      </c>
      <c r="B20" s="50"/>
      <c r="C20" s="50" t="s">
        <v>4</v>
      </c>
      <c r="D20" s="38"/>
      <c r="E20" s="38"/>
      <c r="F20" s="38"/>
      <c r="G20" s="8" t="s">
        <v>36</v>
      </c>
      <c r="H20" s="8" t="s">
        <v>5</v>
      </c>
      <c r="I20" s="8" t="s">
        <v>6</v>
      </c>
    </row>
    <row r="21" spans="1:10" ht="15" x14ac:dyDescent="0.2">
      <c r="A21" s="10" t="s">
        <v>7</v>
      </c>
      <c r="B21" s="11" t="s">
        <v>8</v>
      </c>
      <c r="C21" s="51" t="s">
        <v>8</v>
      </c>
      <c r="D21" s="52"/>
      <c r="E21" s="52"/>
      <c r="F21" s="52"/>
      <c r="G21" s="23" t="s">
        <v>102</v>
      </c>
      <c r="H21" s="27">
        <f>H22+H27+H28</f>
        <v>196466.09000000003</v>
      </c>
      <c r="I21" s="27">
        <f>I22+I27+I28</f>
        <v>213088.25</v>
      </c>
    </row>
    <row r="22" spans="1:10" ht="14.25" x14ac:dyDescent="0.2">
      <c r="A22" s="9" t="s">
        <v>9</v>
      </c>
      <c r="B22" s="12" t="s">
        <v>10</v>
      </c>
      <c r="C22" s="36" t="s">
        <v>10</v>
      </c>
      <c r="D22" s="36"/>
      <c r="E22" s="36"/>
      <c r="F22" s="36"/>
      <c r="G22" s="18"/>
      <c r="H22" s="20">
        <f>H23+H24+H25+H26</f>
        <v>193076.09000000003</v>
      </c>
      <c r="I22" s="29">
        <f>I23+I24+I25+I26</f>
        <v>205448.25</v>
      </c>
      <c r="J22" s="28"/>
    </row>
    <row r="23" spans="1:10" ht="14.25" x14ac:dyDescent="0.2">
      <c r="A23" s="9" t="s">
        <v>46</v>
      </c>
      <c r="B23" s="12" t="s">
        <v>47</v>
      </c>
      <c r="C23" s="36" t="s">
        <v>47</v>
      </c>
      <c r="D23" s="36"/>
      <c r="E23" s="36"/>
      <c r="F23" s="36"/>
      <c r="G23" s="18"/>
      <c r="H23" s="26">
        <v>8500</v>
      </c>
      <c r="I23" s="30"/>
    </row>
    <row r="24" spans="1:10" ht="14.25" x14ac:dyDescent="0.2">
      <c r="A24" s="9" t="s">
        <v>48</v>
      </c>
      <c r="B24" s="13" t="s">
        <v>49</v>
      </c>
      <c r="C24" s="38" t="s">
        <v>49</v>
      </c>
      <c r="D24" s="38"/>
      <c r="E24" s="38"/>
      <c r="F24" s="38"/>
      <c r="G24" s="18"/>
      <c r="H24" s="20">
        <f>3191.75+2155.67+179228.67</f>
        <v>184576.09000000003</v>
      </c>
      <c r="I24" s="29">
        <f>5546.66+2157.9+197321.13</f>
        <v>205025.69</v>
      </c>
    </row>
    <row r="25" spans="1:10" ht="14.25" x14ac:dyDescent="0.2">
      <c r="A25" s="9" t="s">
        <v>50</v>
      </c>
      <c r="B25" s="12" t="s">
        <v>51</v>
      </c>
      <c r="C25" s="38" t="s">
        <v>51</v>
      </c>
      <c r="D25" s="38"/>
      <c r="E25" s="38"/>
      <c r="F25" s="38"/>
      <c r="G25" s="18"/>
      <c r="H25" s="20"/>
      <c r="I25" s="29"/>
    </row>
    <row r="26" spans="1:10" ht="14.25" x14ac:dyDescent="0.2">
      <c r="A26" s="9" t="s">
        <v>52</v>
      </c>
      <c r="B26" s="13" t="s">
        <v>53</v>
      </c>
      <c r="C26" s="38" t="s">
        <v>53</v>
      </c>
      <c r="D26" s="38"/>
      <c r="E26" s="38"/>
      <c r="F26" s="38"/>
      <c r="G26" s="18"/>
      <c r="H26" s="20"/>
      <c r="I26" s="29">
        <v>422.56</v>
      </c>
    </row>
    <row r="27" spans="1:10" ht="14.25" x14ac:dyDescent="0.2">
      <c r="A27" s="9" t="s">
        <v>11</v>
      </c>
      <c r="B27" s="12" t="s">
        <v>12</v>
      </c>
      <c r="C27" s="38" t="s">
        <v>12</v>
      </c>
      <c r="D27" s="38"/>
      <c r="E27" s="38"/>
      <c r="F27" s="38"/>
      <c r="G27" s="18"/>
      <c r="H27" s="25"/>
      <c r="I27" s="25"/>
    </row>
    <row r="28" spans="1:10" ht="14.25" x14ac:dyDescent="0.2">
      <c r="A28" s="9" t="s">
        <v>13</v>
      </c>
      <c r="B28" s="12" t="s">
        <v>14</v>
      </c>
      <c r="C28" s="38" t="s">
        <v>14</v>
      </c>
      <c r="D28" s="38"/>
      <c r="E28" s="38"/>
      <c r="F28" s="38"/>
      <c r="G28" s="18"/>
      <c r="H28" s="20">
        <f>H29+H30</f>
        <v>3390</v>
      </c>
      <c r="I28" s="29">
        <f>I29+I30</f>
        <v>7640</v>
      </c>
    </row>
    <row r="29" spans="1:10" ht="14.25" x14ac:dyDescent="0.2">
      <c r="A29" s="9" t="s">
        <v>54</v>
      </c>
      <c r="B29" s="13" t="s">
        <v>15</v>
      </c>
      <c r="C29" s="38" t="s">
        <v>15</v>
      </c>
      <c r="D29" s="38"/>
      <c r="E29" s="38"/>
      <c r="F29" s="38"/>
      <c r="G29" s="18"/>
      <c r="H29" s="20">
        <v>3390</v>
      </c>
      <c r="I29" s="29">
        <v>7640</v>
      </c>
    </row>
    <row r="30" spans="1:10" ht="15" x14ac:dyDescent="0.2">
      <c r="A30" s="9" t="s">
        <v>55</v>
      </c>
      <c r="B30" s="13" t="s">
        <v>16</v>
      </c>
      <c r="C30" s="38" t="s">
        <v>16</v>
      </c>
      <c r="D30" s="38"/>
      <c r="E30" s="38"/>
      <c r="F30" s="38"/>
      <c r="G30" s="18"/>
      <c r="H30" s="24"/>
      <c r="I30" s="24"/>
    </row>
    <row r="31" spans="1:10" ht="15" x14ac:dyDescent="0.2">
      <c r="A31" s="10" t="s">
        <v>17</v>
      </c>
      <c r="B31" s="11" t="s">
        <v>18</v>
      </c>
      <c r="C31" s="51" t="s">
        <v>18</v>
      </c>
      <c r="D31" s="51"/>
      <c r="E31" s="51"/>
      <c r="F31" s="51"/>
      <c r="G31" s="23" t="s">
        <v>106</v>
      </c>
      <c r="H31" s="27">
        <f>H32+H33+H34+H35+H36+H37+H38+H39+H40+H41+H42+H43+H44+H45</f>
        <v>194534.5</v>
      </c>
      <c r="I31" s="27">
        <f>I32+I33+I34+I35+I36+I37+I38+I39+I40+I41+I42+I43+I44+I45</f>
        <v>210289.63999999998</v>
      </c>
    </row>
    <row r="32" spans="1:10" ht="14.25" x14ac:dyDescent="0.2">
      <c r="A32" s="9" t="s">
        <v>9</v>
      </c>
      <c r="B32" s="12" t="s">
        <v>56</v>
      </c>
      <c r="C32" s="38" t="s">
        <v>96</v>
      </c>
      <c r="D32" s="37"/>
      <c r="E32" s="37"/>
      <c r="F32" s="37"/>
      <c r="G32" s="18"/>
      <c r="H32" s="20">
        <f>182751.25+2862.6</f>
        <v>185613.85</v>
      </c>
      <c r="I32" s="29">
        <f>191162.43+2970.42</f>
        <v>194132.85</v>
      </c>
    </row>
    <row r="33" spans="1:10" ht="14.25" x14ac:dyDescent="0.2">
      <c r="A33" s="9" t="s">
        <v>11</v>
      </c>
      <c r="B33" s="12" t="s">
        <v>57</v>
      </c>
      <c r="C33" s="38" t="s">
        <v>86</v>
      </c>
      <c r="D33" s="37"/>
      <c r="E33" s="37"/>
      <c r="F33" s="37"/>
      <c r="G33" s="18"/>
      <c r="H33" s="20">
        <v>2240.69</v>
      </c>
      <c r="I33" s="29">
        <v>2276.52</v>
      </c>
    </row>
    <row r="34" spans="1:10" ht="14.25" x14ac:dyDescent="0.2">
      <c r="A34" s="9" t="s">
        <v>13</v>
      </c>
      <c r="B34" s="12" t="s">
        <v>58</v>
      </c>
      <c r="C34" s="38" t="s">
        <v>87</v>
      </c>
      <c r="D34" s="37"/>
      <c r="E34" s="37"/>
      <c r="F34" s="37"/>
      <c r="G34" s="18"/>
      <c r="H34" s="20">
        <f>328.23+3191.75+1243.32+225.2+83.09</f>
        <v>5071.59</v>
      </c>
      <c r="I34" s="29">
        <f>697.89+5546.66+1109.69</f>
        <v>7354.24</v>
      </c>
    </row>
    <row r="35" spans="1:10" ht="14.25" x14ac:dyDescent="0.2">
      <c r="A35" s="9" t="s">
        <v>21</v>
      </c>
      <c r="B35" s="12" t="s">
        <v>59</v>
      </c>
      <c r="C35" s="36" t="s">
        <v>88</v>
      </c>
      <c r="D35" s="37"/>
      <c r="E35" s="37"/>
      <c r="F35" s="37"/>
      <c r="G35" s="18"/>
      <c r="H35" s="20"/>
      <c r="I35" s="29">
        <v>1915.12</v>
      </c>
    </row>
    <row r="36" spans="1:10" ht="14.25" x14ac:dyDescent="0.2">
      <c r="A36" s="9" t="s">
        <v>60</v>
      </c>
      <c r="B36" s="12" t="s">
        <v>61</v>
      </c>
      <c r="C36" s="36" t="s">
        <v>89</v>
      </c>
      <c r="D36" s="37"/>
      <c r="E36" s="37"/>
      <c r="F36" s="37"/>
      <c r="G36" s="18"/>
      <c r="H36" s="20"/>
      <c r="I36" s="29">
        <v>156</v>
      </c>
    </row>
    <row r="37" spans="1:10" ht="14.25" x14ac:dyDescent="0.2">
      <c r="A37" s="9" t="s">
        <v>62</v>
      </c>
      <c r="B37" s="12" t="s">
        <v>63</v>
      </c>
      <c r="C37" s="36" t="s">
        <v>90</v>
      </c>
      <c r="D37" s="37"/>
      <c r="E37" s="37"/>
      <c r="F37" s="37"/>
      <c r="G37" s="18"/>
      <c r="H37" s="20"/>
      <c r="I37" s="29"/>
    </row>
    <row r="38" spans="1:10" ht="14.25" x14ac:dyDescent="0.2">
      <c r="A38" s="9" t="s">
        <v>64</v>
      </c>
      <c r="B38" s="12" t="s">
        <v>65</v>
      </c>
      <c r="C38" s="36" t="s">
        <v>91</v>
      </c>
      <c r="D38" s="37"/>
      <c r="E38" s="37"/>
      <c r="F38" s="37"/>
      <c r="G38" s="18"/>
      <c r="H38" s="20"/>
      <c r="I38" s="29"/>
    </row>
    <row r="39" spans="1:10" ht="14.25" x14ac:dyDescent="0.2">
      <c r="A39" s="9" t="s">
        <v>66</v>
      </c>
      <c r="B39" s="12" t="s">
        <v>19</v>
      </c>
      <c r="C39" s="38" t="s">
        <v>19</v>
      </c>
      <c r="D39" s="37"/>
      <c r="E39" s="37"/>
      <c r="F39" s="37"/>
      <c r="G39" s="18"/>
      <c r="H39" s="25"/>
      <c r="I39" s="25"/>
    </row>
    <row r="40" spans="1:10" ht="14.25" x14ac:dyDescent="0.2">
      <c r="A40" s="9" t="s">
        <v>67</v>
      </c>
      <c r="B40" s="12" t="s">
        <v>68</v>
      </c>
      <c r="C40" s="36" t="s">
        <v>68</v>
      </c>
      <c r="D40" s="37"/>
      <c r="E40" s="37"/>
      <c r="F40" s="37"/>
      <c r="G40" s="18"/>
      <c r="H40" s="20">
        <f>907.41+140</f>
        <v>1047.4099999999999</v>
      </c>
      <c r="I40" s="29">
        <v>1131.06</v>
      </c>
    </row>
    <row r="41" spans="1:10" ht="15.75" customHeight="1" x14ac:dyDescent="0.2">
      <c r="A41" s="9" t="s">
        <v>69</v>
      </c>
      <c r="B41" s="12" t="s">
        <v>20</v>
      </c>
      <c r="C41" s="38" t="s">
        <v>37</v>
      </c>
      <c r="D41" s="38"/>
      <c r="E41" s="38"/>
      <c r="F41" s="38"/>
      <c r="G41" s="18"/>
      <c r="H41" s="25"/>
      <c r="I41" s="25"/>
    </row>
    <row r="42" spans="1:10" ht="15.75" customHeight="1" x14ac:dyDescent="0.2">
      <c r="A42" s="9" t="s">
        <v>70</v>
      </c>
      <c r="B42" s="12" t="s">
        <v>71</v>
      </c>
      <c r="C42" s="38" t="s">
        <v>92</v>
      </c>
      <c r="D42" s="37"/>
      <c r="E42" s="37"/>
      <c r="F42" s="37"/>
      <c r="G42" s="18"/>
      <c r="H42" s="25"/>
      <c r="I42" s="25"/>
    </row>
    <row r="43" spans="1:10" ht="14.25" x14ac:dyDescent="0.2">
      <c r="A43" s="9" t="s">
        <v>72</v>
      </c>
      <c r="B43" s="12" t="s">
        <v>73</v>
      </c>
      <c r="C43" s="38" t="s">
        <v>38</v>
      </c>
      <c r="D43" s="37"/>
      <c r="E43" s="37"/>
      <c r="F43" s="37"/>
      <c r="G43" s="18"/>
      <c r="H43" s="25"/>
      <c r="I43" s="25"/>
      <c r="J43" s="17"/>
    </row>
    <row r="44" spans="1:10" ht="14.25" x14ac:dyDescent="0.2">
      <c r="A44" s="9" t="s">
        <v>74</v>
      </c>
      <c r="B44" s="12" t="s">
        <v>75</v>
      </c>
      <c r="C44" s="38" t="s">
        <v>93</v>
      </c>
      <c r="D44" s="37"/>
      <c r="E44" s="37"/>
      <c r="F44" s="37"/>
      <c r="G44" s="18"/>
      <c r="H44" s="20">
        <f>411.07+149.89</f>
        <v>560.96</v>
      </c>
      <c r="I44" s="29">
        <f>1910.3+187.55+842</f>
        <v>2939.85</v>
      </c>
    </row>
    <row r="45" spans="1:10" ht="14.25" x14ac:dyDescent="0.2">
      <c r="A45" s="9" t="s">
        <v>76</v>
      </c>
      <c r="B45" s="12" t="s">
        <v>22</v>
      </c>
      <c r="C45" s="45" t="s">
        <v>39</v>
      </c>
      <c r="D45" s="46"/>
      <c r="E45" s="46"/>
      <c r="F45" s="47"/>
      <c r="G45" s="18"/>
      <c r="H45" s="29"/>
      <c r="I45" s="29">
        <v>384</v>
      </c>
    </row>
    <row r="46" spans="1:10" ht="15" x14ac:dyDescent="0.2">
      <c r="A46" s="11" t="s">
        <v>23</v>
      </c>
      <c r="B46" s="14" t="s">
        <v>24</v>
      </c>
      <c r="C46" s="63" t="s">
        <v>24</v>
      </c>
      <c r="D46" s="43"/>
      <c r="E46" s="43"/>
      <c r="F46" s="44"/>
      <c r="G46" s="23" t="s">
        <v>105</v>
      </c>
      <c r="H46" s="27">
        <f>H21-H31</f>
        <v>1931.5900000000256</v>
      </c>
      <c r="I46" s="27">
        <f>I21-I31</f>
        <v>2798.6100000000151</v>
      </c>
    </row>
    <row r="47" spans="1:10" ht="15" x14ac:dyDescent="0.2">
      <c r="A47" s="11" t="s">
        <v>25</v>
      </c>
      <c r="B47" s="11" t="s">
        <v>26</v>
      </c>
      <c r="C47" s="42" t="s">
        <v>26</v>
      </c>
      <c r="D47" s="43"/>
      <c r="E47" s="43"/>
      <c r="F47" s="44"/>
      <c r="G47" s="23" t="s">
        <v>104</v>
      </c>
      <c r="H47" s="27">
        <f>H48-H50</f>
        <v>-1890.1</v>
      </c>
      <c r="I47" s="27">
        <f>I48-I50</f>
        <v>-5138.3099999999995</v>
      </c>
    </row>
    <row r="48" spans="1:10" ht="14.25" x14ac:dyDescent="0.2">
      <c r="A48" s="13" t="s">
        <v>77</v>
      </c>
      <c r="B48" s="12" t="s">
        <v>78</v>
      </c>
      <c r="C48" s="45" t="s">
        <v>94</v>
      </c>
      <c r="D48" s="46"/>
      <c r="E48" s="46"/>
      <c r="F48" s="47"/>
      <c r="G48" s="18"/>
      <c r="H48" s="20">
        <v>1701</v>
      </c>
      <c r="I48" s="29">
        <f>6576</f>
        <v>6576</v>
      </c>
    </row>
    <row r="49" spans="1:9" ht="14.25" x14ac:dyDescent="0.2">
      <c r="A49" s="13" t="s">
        <v>11</v>
      </c>
      <c r="B49" s="12" t="s">
        <v>79</v>
      </c>
      <c r="C49" s="45" t="s">
        <v>79</v>
      </c>
      <c r="D49" s="46"/>
      <c r="E49" s="46"/>
      <c r="F49" s="47"/>
      <c r="G49" s="18"/>
      <c r="H49" s="25"/>
      <c r="I49" s="25"/>
    </row>
    <row r="50" spans="1:9" ht="14.25" x14ac:dyDescent="0.2">
      <c r="A50" s="13" t="s">
        <v>80</v>
      </c>
      <c r="B50" s="12" t="s">
        <v>81</v>
      </c>
      <c r="C50" s="45" t="s">
        <v>95</v>
      </c>
      <c r="D50" s="46"/>
      <c r="E50" s="46"/>
      <c r="F50" s="47"/>
      <c r="G50" s="18"/>
      <c r="H50" s="20">
        <v>3591.1</v>
      </c>
      <c r="I50" s="29">
        <v>11714.31</v>
      </c>
    </row>
    <row r="51" spans="1:9" ht="15" x14ac:dyDescent="0.2">
      <c r="A51" s="11" t="s">
        <v>27</v>
      </c>
      <c r="B51" s="14" t="s">
        <v>28</v>
      </c>
      <c r="C51" s="63" t="s">
        <v>28</v>
      </c>
      <c r="D51" s="43"/>
      <c r="E51" s="43"/>
      <c r="F51" s="44"/>
      <c r="G51" s="19"/>
      <c r="H51" s="24"/>
      <c r="I51" s="24"/>
    </row>
    <row r="52" spans="1:9" ht="30" customHeight="1" x14ac:dyDescent="0.2">
      <c r="A52" s="11" t="s">
        <v>29</v>
      </c>
      <c r="B52" s="14" t="s">
        <v>41</v>
      </c>
      <c r="C52" s="64" t="s">
        <v>41</v>
      </c>
      <c r="D52" s="40"/>
      <c r="E52" s="40"/>
      <c r="F52" s="41"/>
      <c r="G52" s="19"/>
      <c r="H52" s="24"/>
      <c r="I52" s="24"/>
    </row>
    <row r="53" spans="1:9" ht="15" x14ac:dyDescent="0.2">
      <c r="A53" s="11" t="s">
        <v>30</v>
      </c>
      <c r="B53" s="14" t="s">
        <v>82</v>
      </c>
      <c r="C53" s="63" t="s">
        <v>82</v>
      </c>
      <c r="D53" s="43"/>
      <c r="E53" s="43"/>
      <c r="F53" s="44"/>
      <c r="G53" s="19"/>
      <c r="H53" s="24"/>
      <c r="I53" s="24"/>
    </row>
    <row r="54" spans="1:9" ht="30" customHeight="1" x14ac:dyDescent="0.2">
      <c r="A54" s="11" t="s">
        <v>32</v>
      </c>
      <c r="B54" s="11" t="s">
        <v>31</v>
      </c>
      <c r="C54" s="39" t="s">
        <v>31</v>
      </c>
      <c r="D54" s="40"/>
      <c r="E54" s="40"/>
      <c r="F54" s="41"/>
      <c r="G54" s="23" t="s">
        <v>103</v>
      </c>
      <c r="H54" s="27">
        <f>H46+H47</f>
        <v>41.490000000025702</v>
      </c>
      <c r="I54" s="27">
        <f>I46+I47</f>
        <v>-2339.6999999999844</v>
      </c>
    </row>
    <row r="55" spans="1:9" ht="15" x14ac:dyDescent="0.2">
      <c r="A55" s="11" t="s">
        <v>9</v>
      </c>
      <c r="B55" s="11" t="s">
        <v>33</v>
      </c>
      <c r="C55" s="42" t="s">
        <v>33</v>
      </c>
      <c r="D55" s="43"/>
      <c r="E55" s="43"/>
      <c r="F55" s="44"/>
      <c r="G55" s="19"/>
      <c r="H55" s="24"/>
      <c r="I55" s="24"/>
    </row>
    <row r="56" spans="1:9" ht="15" x14ac:dyDescent="0.2">
      <c r="A56" s="11" t="s">
        <v>83</v>
      </c>
      <c r="B56" s="14" t="s">
        <v>34</v>
      </c>
      <c r="C56" s="63" t="s">
        <v>34</v>
      </c>
      <c r="D56" s="43"/>
      <c r="E56" s="43"/>
      <c r="F56" s="44"/>
      <c r="G56" s="19"/>
      <c r="H56" s="27">
        <f>H54</f>
        <v>41.490000000025702</v>
      </c>
      <c r="I56" s="27">
        <f>I54</f>
        <v>-2339.6999999999844</v>
      </c>
    </row>
    <row r="57" spans="1:9" ht="14.25" x14ac:dyDescent="0.2">
      <c r="A57" s="13" t="s">
        <v>9</v>
      </c>
      <c r="B57" s="12" t="s">
        <v>84</v>
      </c>
      <c r="C57" s="45" t="s">
        <v>84</v>
      </c>
      <c r="D57" s="46"/>
      <c r="E57" s="46"/>
      <c r="F57" s="47"/>
      <c r="G57" s="18"/>
      <c r="H57" s="25"/>
      <c r="I57" s="25"/>
    </row>
    <row r="58" spans="1:9" ht="14.25" x14ac:dyDescent="0.2">
      <c r="A58" s="13" t="s">
        <v>11</v>
      </c>
      <c r="B58" s="12" t="s">
        <v>85</v>
      </c>
      <c r="C58" s="45" t="s">
        <v>85</v>
      </c>
      <c r="D58" s="46"/>
      <c r="E58" s="46"/>
      <c r="F58" s="47"/>
      <c r="G58" s="18"/>
      <c r="H58" s="20"/>
      <c r="I58" s="29"/>
    </row>
    <row r="59" spans="1:9" ht="14.25" x14ac:dyDescent="0.2">
      <c r="A59" s="15"/>
      <c r="B59" s="15"/>
      <c r="C59" s="15"/>
      <c r="D59" s="15"/>
      <c r="E59" s="5"/>
      <c r="F59" s="5"/>
      <c r="G59" s="16"/>
      <c r="H59" s="16"/>
      <c r="I59" s="16"/>
    </row>
    <row r="60" spans="1:9" x14ac:dyDescent="0.2">
      <c r="A60" s="32" t="s">
        <v>108</v>
      </c>
      <c r="B60" s="32"/>
      <c r="C60" s="32"/>
      <c r="D60" s="32"/>
      <c r="E60" s="32"/>
      <c r="F60" s="32"/>
      <c r="G60" s="32"/>
      <c r="H60" s="34" t="s">
        <v>109</v>
      </c>
      <c r="I60" s="34"/>
    </row>
    <row r="61" spans="1:9" x14ac:dyDescent="0.2">
      <c r="A61" s="33" t="s">
        <v>97</v>
      </c>
      <c r="B61" s="33"/>
      <c r="C61" s="33"/>
      <c r="D61" s="33"/>
      <c r="E61" s="33"/>
      <c r="F61" s="33"/>
      <c r="G61" s="33"/>
      <c r="H61" s="35" t="s">
        <v>35</v>
      </c>
      <c r="I61" s="35"/>
    </row>
    <row r="62" spans="1:9" x14ac:dyDescent="0.2">
      <c r="A62" s="21"/>
      <c r="B62" s="21"/>
      <c r="C62" s="21"/>
      <c r="D62" s="21"/>
      <c r="E62" s="21"/>
      <c r="F62" s="21"/>
      <c r="G62" s="21"/>
      <c r="H62" s="22"/>
      <c r="I62" s="22"/>
    </row>
    <row r="63" spans="1:9" x14ac:dyDescent="0.2">
      <c r="A63" s="21"/>
      <c r="B63" s="21"/>
      <c r="C63" s="21"/>
      <c r="D63" s="21"/>
      <c r="E63" s="21"/>
      <c r="F63" s="21"/>
      <c r="G63" s="21"/>
      <c r="H63" s="22"/>
      <c r="I63" s="22"/>
    </row>
    <row r="64" spans="1:9" x14ac:dyDescent="0.2">
      <c r="A64" s="32" t="s">
        <v>100</v>
      </c>
      <c r="B64" s="32"/>
      <c r="C64" s="32"/>
      <c r="D64" s="32"/>
      <c r="E64" s="32"/>
      <c r="F64" s="32"/>
      <c r="G64" s="32"/>
      <c r="H64" s="34" t="s">
        <v>107</v>
      </c>
      <c r="I64" s="34"/>
    </row>
    <row r="65" spans="1:9" s="2" customFormat="1" ht="34.5" customHeight="1" x14ac:dyDescent="0.2">
      <c r="A65" s="33" t="s">
        <v>97</v>
      </c>
      <c r="B65" s="33"/>
      <c r="C65" s="33"/>
      <c r="D65" s="33"/>
      <c r="E65" s="33"/>
      <c r="F65" s="33"/>
      <c r="G65" s="33"/>
      <c r="H65" s="35" t="s">
        <v>35</v>
      </c>
      <c r="I65" s="35"/>
    </row>
    <row r="66" spans="1:9" ht="14.25" x14ac:dyDescent="0.2">
      <c r="A66" s="5"/>
      <c r="B66" s="5"/>
      <c r="C66" s="5"/>
      <c r="D66" s="5"/>
      <c r="E66" s="5"/>
      <c r="F66" s="5"/>
      <c r="G66" s="5"/>
      <c r="H66" s="5"/>
      <c r="I66" s="5"/>
    </row>
  </sheetData>
  <mergeCells count="62">
    <mergeCell ref="C47:F47"/>
    <mergeCell ref="A20:B20"/>
    <mergeCell ref="A60:G60"/>
    <mergeCell ref="H60:I60"/>
    <mergeCell ref="C25:F25"/>
    <mergeCell ref="C26:F26"/>
    <mergeCell ref="C27:F27"/>
    <mergeCell ref="C28:F28"/>
    <mergeCell ref="C29:F29"/>
    <mergeCell ref="C30:F30"/>
    <mergeCell ref="C35:F35"/>
    <mergeCell ref="C36:F36"/>
    <mergeCell ref="C46:F46"/>
    <mergeCell ref="C40:F40"/>
    <mergeCell ref="C41:F41"/>
    <mergeCell ref="C31:F31"/>
    <mergeCell ref="A61:G61"/>
    <mergeCell ref="H61:I61"/>
    <mergeCell ref="C51:F51"/>
    <mergeCell ref="C56:F56"/>
    <mergeCell ref="C57:F57"/>
    <mergeCell ref="C58:F58"/>
    <mergeCell ref="C52:F52"/>
    <mergeCell ref="C53:F53"/>
    <mergeCell ref="C32:F32"/>
    <mergeCell ref="C33:F33"/>
    <mergeCell ref="C34:F34"/>
    <mergeCell ref="A5:I5"/>
    <mergeCell ref="A6:I6"/>
    <mergeCell ref="A7:I7"/>
    <mergeCell ref="A8:I8"/>
    <mergeCell ref="A9:I9"/>
    <mergeCell ref="A10:I10"/>
    <mergeCell ref="A11:I11"/>
    <mergeCell ref="C22:F22"/>
    <mergeCell ref="C23:F23"/>
    <mergeCell ref="C24:F24"/>
    <mergeCell ref="A14:I14"/>
    <mergeCell ref="A15:I15"/>
    <mergeCell ref="A17:I17"/>
    <mergeCell ref="A18:I18"/>
    <mergeCell ref="C20:F20"/>
    <mergeCell ref="C21:F21"/>
    <mergeCell ref="A12:I12"/>
    <mergeCell ref="A13:I13"/>
    <mergeCell ref="A19:I19"/>
    <mergeCell ref="A64:G64"/>
    <mergeCell ref="A65:G65"/>
    <mergeCell ref="H64:I64"/>
    <mergeCell ref="H65:I65"/>
    <mergeCell ref="C37:F37"/>
    <mergeCell ref="C42:F42"/>
    <mergeCell ref="C43:F43"/>
    <mergeCell ref="C44:F44"/>
    <mergeCell ref="C38:F38"/>
    <mergeCell ref="C39:F39"/>
    <mergeCell ref="C54:F54"/>
    <mergeCell ref="C55:F55"/>
    <mergeCell ref="C48:F48"/>
    <mergeCell ref="C49:F49"/>
    <mergeCell ref="C50:F50"/>
    <mergeCell ref="C45:F45"/>
  </mergeCells>
  <phoneticPr fontId="1" type="noConversion"/>
  <printOptions horizontalCentered="1"/>
  <pageMargins left="0.76" right="0.15" top="0.41" bottom="0.39370078740157483" header="0.16" footer="0.51181102362204722"/>
  <pageSetup paperSize="9" scale="76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2</vt:i4>
      </vt:variant>
    </vt:vector>
  </HeadingPairs>
  <TitlesOfParts>
    <vt:vector size="3" baseType="lpstr">
      <vt:lpstr>2 priedas (ŽL)</vt:lpstr>
      <vt:lpstr>'2 priedas (ŽL)'!Print_Area</vt:lpstr>
      <vt:lpstr>'2 priedas (ŽL)'!Print_Titles</vt:lpstr>
    </vt:vector>
  </TitlesOfParts>
  <Company>Finansų ministerija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 VSAFAS projekto priedai</dc:title>
  <dc:creator>Anna Belych</dc:creator>
  <cp:lastModifiedBy>dell</cp:lastModifiedBy>
  <cp:lastPrinted>2020-07-10T08:04:06Z</cp:lastPrinted>
  <dcterms:created xsi:type="dcterms:W3CDTF">1996-10-14T23:33:28Z</dcterms:created>
  <dcterms:modified xsi:type="dcterms:W3CDTF">2020-07-10T08:04:27Z</dcterms:modified>
</cp:coreProperties>
</file>