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VSAFAS ataskaitos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44" i="4" l="1"/>
  <c r="H40" i="4"/>
  <c r="H34" i="4"/>
  <c r="H32" i="4"/>
  <c r="H26" i="4"/>
  <c r="H24" i="4"/>
  <c r="I47" i="4"/>
  <c r="I44" i="4"/>
  <c r="I40" i="4"/>
  <c r="I34" i="4"/>
  <c r="I32" i="4"/>
  <c r="I31" i="4" s="1"/>
  <c r="I28" i="4"/>
  <c r="I24" i="4"/>
  <c r="I22" i="4"/>
  <c r="I21" i="4" s="1"/>
  <c r="I46" i="4" s="1"/>
  <c r="I54" i="4" s="1"/>
  <c r="I56" i="4" s="1"/>
  <c r="H22" i="4" l="1"/>
  <c r="H28" i="4"/>
  <c r="H31" i="4"/>
  <c r="H47" i="4"/>
  <c r="H21" i="4" l="1"/>
  <c r="H46" i="4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<sst xmlns="http://schemas.openxmlformats.org/spreadsheetml/2006/main" count="145" uniqueCount="112">
  <si>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</si>
  <si>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</si>
  <si>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</si>
  <si>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</si>
  <si>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</si>
  <si>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</si>
  <si>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</si>
  <si>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</si>
  <si>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</si>
  <si>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</si>
  <si>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</si>
  <si>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</si>
  <si>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</si>
  <si>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</si>
  <si>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</si>
  <si>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</si>
  <si>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</si>
  <si>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</si>
  <si>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</si>
  <si>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</si>
  <si>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</si>
  <si>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</si>
  <si>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</si>
  <si>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</si>
  <si>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</si>
  <si>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</si>
  <si>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</si>
  <si>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</si>
  <si>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</si>
  <si>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</si>
  <si>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</si>
  <si>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</si>
  <si>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</si>
  <si>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</si>
  <si>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</si>
  <si>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</si>
  <si>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</si>
  <si>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</si>
  <si>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</si>
  <si>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</si>
  <si>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</si>
  <si>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</si>
  <si>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</si>
  <si>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</si>
  <si>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</si>
  <si>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</si>
  <si>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</si>
  <si>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</si>
  <si>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</si>
  <si>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</si>
  <si>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</si>
  <si>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</si>
  <si>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</si>
  <si>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</si>
  <si>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</si>
  <si>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</si>
  <si>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</si>
  <si>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</si>
  <si>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</si>
  <si>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</si>
  <si>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</si>
  <si>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</si>
  <si>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</si>
  <si>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</si>
  <si>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</si>
  <si>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</si>
  <si>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</si>
  <si>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</si>
  <si>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</si>
  <si>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</si>
  <si>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</si>
  <si>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</si>
  <si>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</si>
  <si>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</si>
  <si>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</si>
  <si>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</si>
  <si>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</si>
  <si>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</si>
  <si>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</si>
  <si>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</si>
  <si>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</si>
  <si>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</si>
  <si>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</si>
  <si>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</si>
  <si>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</si>
  <si>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</si>
  <si>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</si>
  <si>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</si>
  <si>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</si>
  <si>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</si>
  <si>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</si>
  <si>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</si>
  <si>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</si>
  <si>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</si>
  <si>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</si>
  <si>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</si>
  <si>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</si>
  <si>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</si>
  <si>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</si>
  <si>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</si>
  <si>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Vyr.buhalterė</t>
  </si>
  <si>
    <t>06</t>
  </si>
  <si>
    <t>10</t>
  </si>
  <si>
    <t>09</t>
  </si>
  <si>
    <t>08</t>
  </si>
  <si>
    <t>07</t>
  </si>
  <si>
    <t>Diana Balčiūnienė</t>
  </si>
  <si>
    <t>Direktorius</t>
  </si>
  <si>
    <t>Romualdas Pelenis</t>
  </si>
  <si>
    <t>įm.k.190540196, Rygos g. 36, Šiauliai</t>
  </si>
  <si>
    <t>PAGAL 2020 M. RUGSĖJO 30 D. DUOMENIS</t>
  </si>
  <si>
    <t>Pateikimo valiuta ir tikslumas: eurais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</si>
</sst>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zoomScaleNormal="100" workbookViewId="0">
      <selection activeCell="A8" sqref="A8:I8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51" t="s">
        <v>43</v>
      </c>
      <c r="B5" s="52"/>
      <c r="C5" s="52"/>
      <c r="D5" s="52"/>
      <c r="E5" s="52"/>
      <c r="F5" s="52"/>
      <c r="G5" s="52"/>
      <c r="H5" s="52"/>
      <c r="I5" s="52"/>
    </row>
    <row r="6" spans="1:9" ht="15" x14ac:dyDescent="0.2">
      <c r="A6" s="53" t="s">
        <v>42</v>
      </c>
      <c r="B6" s="52"/>
      <c r="C6" s="52"/>
      <c r="D6" s="52"/>
      <c r="E6" s="52"/>
      <c r="F6" s="52"/>
      <c r="G6" s="52"/>
      <c r="H6" s="52"/>
      <c r="I6" s="52"/>
    </row>
    <row r="7" spans="1:9" ht="15" x14ac:dyDescent="0.2">
      <c r="A7" s="51" t="s">
        <v>99</v>
      </c>
      <c r="B7" s="54"/>
      <c r="C7" s="54"/>
      <c r="D7" s="54"/>
      <c r="E7" s="54"/>
      <c r="F7" s="54"/>
      <c r="G7" s="54"/>
      <c r="H7" s="54"/>
      <c r="I7" s="54"/>
    </row>
    <row r="8" spans="1:9" ht="14.25" x14ac:dyDescent="0.2">
      <c r="A8" s="55" t="s">
        <v>0</v>
      </c>
      <c r="B8" s="52"/>
      <c r="C8" s="52"/>
      <c r="D8" s="52"/>
      <c r="E8" s="52"/>
      <c r="F8" s="52"/>
      <c r="G8" s="52"/>
      <c r="H8" s="52"/>
      <c r="I8" s="52"/>
    </row>
    <row r="9" spans="1:9" ht="14.25" x14ac:dyDescent="0.2">
      <c r="A9" s="56" t="s">
        <v>109</v>
      </c>
      <c r="B9" s="57"/>
      <c r="C9" s="57"/>
      <c r="D9" s="57"/>
      <c r="E9" s="57"/>
      <c r="F9" s="57"/>
      <c r="G9" s="57"/>
      <c r="H9" s="57"/>
      <c r="I9" s="57"/>
    </row>
    <row r="10" spans="1:9" ht="14.25" x14ac:dyDescent="0.2">
      <c r="A10" s="55" t="s">
        <v>45</v>
      </c>
      <c r="B10" s="52"/>
      <c r="C10" s="52"/>
      <c r="D10" s="52"/>
      <c r="E10" s="52"/>
      <c r="F10" s="52"/>
      <c r="G10" s="52"/>
      <c r="H10" s="52"/>
      <c r="I10" s="52"/>
    </row>
    <row r="11" spans="1:9" ht="14.25" x14ac:dyDescent="0.2">
      <c r="A11" s="55" t="s">
        <v>44</v>
      </c>
      <c r="B11" s="52"/>
      <c r="C11" s="52"/>
      <c r="D11" s="52"/>
      <c r="E11" s="52"/>
      <c r="F11" s="52"/>
      <c r="G11" s="52"/>
      <c r="H11" s="52"/>
      <c r="I11" s="52"/>
    </row>
    <row r="12" spans="1:9" ht="14.25" x14ac:dyDescent="0.2">
      <c r="A12" s="61"/>
      <c r="B12" s="52"/>
      <c r="C12" s="52"/>
      <c r="D12" s="52"/>
      <c r="E12" s="52"/>
      <c r="F12" s="52"/>
      <c r="G12" s="52"/>
      <c r="H12" s="52"/>
      <c r="I12" s="52"/>
    </row>
    <row r="13" spans="1:9" ht="15" x14ac:dyDescent="0.2">
      <c r="A13" s="51" t="s">
        <v>1</v>
      </c>
      <c r="B13" s="54"/>
      <c r="C13" s="54"/>
      <c r="D13" s="54"/>
      <c r="E13" s="54"/>
      <c r="F13" s="54"/>
      <c r="G13" s="54"/>
      <c r="H13" s="54"/>
      <c r="I13" s="54"/>
    </row>
    <row r="14" spans="1:9" ht="14.25" x14ac:dyDescent="0.2">
      <c r="A14" s="55"/>
      <c r="B14" s="52"/>
      <c r="C14" s="52"/>
      <c r="D14" s="52"/>
      <c r="E14" s="52"/>
      <c r="F14" s="52"/>
      <c r="G14" s="52"/>
      <c r="H14" s="52"/>
      <c r="I14" s="52"/>
    </row>
    <row r="15" spans="1:9" ht="15" x14ac:dyDescent="0.2">
      <c r="A15" s="51" t="s">
        <v>110</v>
      </c>
      <c r="B15" s="54"/>
      <c r="C15" s="54"/>
      <c r="D15" s="54"/>
      <c r="E15" s="54"/>
      <c r="F15" s="54"/>
      <c r="G15" s="54"/>
      <c r="H15" s="54"/>
      <c r="I15" s="54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31"/>
    </row>
    <row r="17" spans="1:10" ht="14.25" x14ac:dyDescent="0.2">
      <c r="A17" s="58">
        <v>44144</v>
      </c>
      <c r="B17" s="59"/>
      <c r="C17" s="59"/>
      <c r="D17" s="59"/>
      <c r="E17" s="59"/>
      <c r="F17" s="59"/>
      <c r="G17" s="59"/>
      <c r="H17" s="59"/>
      <c r="I17" s="59"/>
    </row>
    <row r="18" spans="1:10" ht="14.25" x14ac:dyDescent="0.2">
      <c r="A18" s="55" t="s">
        <v>2</v>
      </c>
      <c r="B18" s="52"/>
      <c r="C18" s="52"/>
      <c r="D18" s="52"/>
      <c r="E18" s="52"/>
      <c r="F18" s="52"/>
      <c r="G18" s="52"/>
      <c r="H18" s="52"/>
      <c r="I18" s="52"/>
    </row>
    <row r="19" spans="1:10" s="2" customFormat="1" ht="14.25" x14ac:dyDescent="0.2">
      <c r="A19" s="62" t="s">
        <v>111</v>
      </c>
      <c r="B19" s="63"/>
      <c r="C19" s="63"/>
      <c r="D19" s="63"/>
      <c r="E19" s="63"/>
      <c r="F19" s="63"/>
      <c r="G19" s="63"/>
      <c r="H19" s="63"/>
      <c r="I19" s="63"/>
    </row>
    <row r="20" spans="1:10" s="3" customFormat="1" ht="50.1" customHeight="1" x14ac:dyDescent="0.2">
      <c r="A20" s="35" t="s">
        <v>3</v>
      </c>
      <c r="B20" s="35"/>
      <c r="C20" s="35" t="s">
        <v>4</v>
      </c>
      <c r="D20" s="38"/>
      <c r="E20" s="38"/>
      <c r="F20" s="38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42" t="s">
        <v>8</v>
      </c>
      <c r="D21" s="60"/>
      <c r="E21" s="60"/>
      <c r="F21" s="60"/>
      <c r="G21" s="23" t="s">
        <v>101</v>
      </c>
      <c r="H21" s="27">
        <f>H22+H27+H28</f>
        <v>276446.28999999998</v>
      </c>
      <c r="I21" s="27">
        <f>I22+I27+I28</f>
        <v>274406.53000000003</v>
      </c>
    </row>
    <row r="22" spans="1:10" ht="14.25" x14ac:dyDescent="0.2">
      <c r="A22" s="9" t="s">
        <v>9</v>
      </c>
      <c r="B22" s="12" t="s">
        <v>10</v>
      </c>
      <c r="C22" s="39" t="s">
        <v>10</v>
      </c>
      <c r="D22" s="39"/>
      <c r="E22" s="39"/>
      <c r="F22" s="39"/>
      <c r="G22" s="18"/>
      <c r="H22" s="20">
        <f>H23+H24+H25+H26</f>
        <v>271146.28999999998</v>
      </c>
      <c r="I22" s="29">
        <f>I23+I24+I25+I26</f>
        <v>264886.53000000003</v>
      </c>
      <c r="J22" s="28"/>
    </row>
    <row r="23" spans="1:10" ht="14.25" x14ac:dyDescent="0.2">
      <c r="A23" s="9" t="s">
        <v>46</v>
      </c>
      <c r="B23" s="12" t="s">
        <v>47</v>
      </c>
      <c r="C23" s="39" t="s">
        <v>47</v>
      </c>
      <c r="D23" s="39"/>
      <c r="E23" s="39"/>
      <c r="F23" s="39"/>
      <c r="G23" s="18"/>
      <c r="H23" s="26">
        <v>13200</v>
      </c>
      <c r="I23" s="30"/>
    </row>
    <row r="24" spans="1:10" ht="14.25" x14ac:dyDescent="0.2">
      <c r="A24" s="9" t="s">
        <v>48</v>
      </c>
      <c r="B24" s="13" t="s">
        <v>49</v>
      </c>
      <c r="C24" s="38" t="s">
        <v>49</v>
      </c>
      <c r="D24" s="38"/>
      <c r="E24" s="38"/>
      <c r="F24" s="38"/>
      <c r="G24" s="18"/>
      <c r="H24" s="20">
        <f>3191.75+3226.19+250146.54</f>
        <v>256564.48000000001</v>
      </c>
      <c r="I24" s="29">
        <f>5546.66+3236.85+255496.45</f>
        <v>264279.96000000002</v>
      </c>
    </row>
    <row r="25" spans="1:10" ht="14.25" x14ac:dyDescent="0.2">
      <c r="A25" s="9" t="s">
        <v>50</v>
      </c>
      <c r="B25" s="12" t="s">
        <v>51</v>
      </c>
      <c r="C25" s="38" t="s">
        <v>51</v>
      </c>
      <c r="D25" s="38"/>
      <c r="E25" s="38"/>
      <c r="F25" s="38"/>
      <c r="G25" s="18"/>
      <c r="H25" s="20"/>
      <c r="I25" s="29"/>
    </row>
    <row r="26" spans="1:10" ht="14.25" x14ac:dyDescent="0.2">
      <c r="A26" s="9" t="s">
        <v>52</v>
      </c>
      <c r="B26" s="13" t="s">
        <v>53</v>
      </c>
      <c r="C26" s="38" t="s">
        <v>53</v>
      </c>
      <c r="D26" s="38"/>
      <c r="E26" s="38"/>
      <c r="F26" s="38"/>
      <c r="G26" s="18"/>
      <c r="H26" s="20">
        <f>379+1002.81</f>
        <v>1381.81</v>
      </c>
      <c r="I26" s="29">
        <v>606.57000000000005</v>
      </c>
    </row>
    <row r="27" spans="1:10" ht="14.25" x14ac:dyDescent="0.2">
      <c r="A27" s="9" t="s">
        <v>11</v>
      </c>
      <c r="B27" s="12" t="s">
        <v>12</v>
      </c>
      <c r="C27" s="38" t="s">
        <v>12</v>
      </c>
      <c r="D27" s="38"/>
      <c r="E27" s="38"/>
      <c r="F27" s="38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8" t="s">
        <v>14</v>
      </c>
      <c r="D28" s="38"/>
      <c r="E28" s="38"/>
      <c r="F28" s="38"/>
      <c r="G28" s="18"/>
      <c r="H28" s="20">
        <f>H29+H30</f>
        <v>5300</v>
      </c>
      <c r="I28" s="29">
        <f>I29+I30</f>
        <v>9520</v>
      </c>
    </row>
    <row r="29" spans="1:10" ht="14.25" x14ac:dyDescent="0.2">
      <c r="A29" s="9" t="s">
        <v>54</v>
      </c>
      <c r="B29" s="13" t="s">
        <v>15</v>
      </c>
      <c r="C29" s="38" t="s">
        <v>15</v>
      </c>
      <c r="D29" s="38"/>
      <c r="E29" s="38"/>
      <c r="F29" s="38"/>
      <c r="G29" s="18"/>
      <c r="H29" s="20">
        <v>5300</v>
      </c>
      <c r="I29" s="29">
        <v>9520</v>
      </c>
    </row>
    <row r="30" spans="1:10" ht="15" x14ac:dyDescent="0.2">
      <c r="A30" s="9" t="s">
        <v>55</v>
      </c>
      <c r="B30" s="13" t="s">
        <v>16</v>
      </c>
      <c r="C30" s="38" t="s">
        <v>16</v>
      </c>
      <c r="D30" s="38"/>
      <c r="E30" s="38"/>
      <c r="F30" s="38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42" t="s">
        <v>18</v>
      </c>
      <c r="D31" s="42"/>
      <c r="E31" s="42"/>
      <c r="F31" s="42"/>
      <c r="G31" s="23" t="s">
        <v>105</v>
      </c>
      <c r="H31" s="27">
        <f>H32+H33+H34+H35+H36+H37+H38+H39+H40+H41+H42+H43+H44+H45</f>
        <v>274858.82</v>
      </c>
      <c r="I31" s="27">
        <f>I32+I33+I34+I35+I36+I37+I38+I39+I40+I41+I42+I43+I44+I45</f>
        <v>270982.41000000003</v>
      </c>
    </row>
    <row r="32" spans="1:10" ht="14.25" x14ac:dyDescent="0.2">
      <c r="A32" s="9" t="s">
        <v>9</v>
      </c>
      <c r="B32" s="12" t="s">
        <v>56</v>
      </c>
      <c r="C32" s="38" t="s">
        <v>96</v>
      </c>
      <c r="D32" s="40"/>
      <c r="E32" s="40"/>
      <c r="F32" s="40"/>
      <c r="G32" s="18"/>
      <c r="H32" s="20">
        <f>256355.91+4032.79</f>
        <v>260388.7</v>
      </c>
      <c r="I32" s="29">
        <f>247759.99+3838.18</f>
        <v>251598.16999999998</v>
      </c>
    </row>
    <row r="33" spans="1:10" ht="14.25" x14ac:dyDescent="0.2">
      <c r="A33" s="9" t="s">
        <v>11</v>
      </c>
      <c r="B33" s="12" t="s">
        <v>57</v>
      </c>
      <c r="C33" s="38" t="s">
        <v>86</v>
      </c>
      <c r="D33" s="40"/>
      <c r="E33" s="40"/>
      <c r="F33" s="40"/>
      <c r="G33" s="18"/>
      <c r="H33" s="20">
        <v>3353.72</v>
      </c>
      <c r="I33" s="29">
        <v>3397.98</v>
      </c>
    </row>
    <row r="34" spans="1:10" ht="14.25" x14ac:dyDescent="0.2">
      <c r="A34" s="9" t="s">
        <v>13</v>
      </c>
      <c r="B34" s="12" t="s">
        <v>58</v>
      </c>
      <c r="C34" s="38" t="s">
        <v>87</v>
      </c>
      <c r="D34" s="40"/>
      <c r="E34" s="40"/>
      <c r="F34" s="40"/>
      <c r="G34" s="18"/>
      <c r="H34" s="20">
        <f>390.7+3191.75+1555.26+603.81+282.91</f>
        <v>6024.43</v>
      </c>
      <c r="I34" s="29">
        <f>905.95+5546.66+1521.01+40.69</f>
        <v>8014.3099999999995</v>
      </c>
    </row>
    <row r="35" spans="1:10" ht="14.25" x14ac:dyDescent="0.2">
      <c r="A35" s="9" t="s">
        <v>21</v>
      </c>
      <c r="B35" s="12" t="s">
        <v>59</v>
      </c>
      <c r="C35" s="39" t="s">
        <v>88</v>
      </c>
      <c r="D35" s="40"/>
      <c r="E35" s="40"/>
      <c r="F35" s="40"/>
      <c r="G35" s="18"/>
      <c r="H35" s="20">
        <v>110.56</v>
      </c>
      <c r="I35" s="29">
        <v>2097.13</v>
      </c>
    </row>
    <row r="36" spans="1:10" ht="14.25" x14ac:dyDescent="0.2">
      <c r="A36" s="9" t="s">
        <v>60</v>
      </c>
      <c r="B36" s="12" t="s">
        <v>61</v>
      </c>
      <c r="C36" s="39" t="s">
        <v>89</v>
      </c>
      <c r="D36" s="40"/>
      <c r="E36" s="40"/>
      <c r="F36" s="40"/>
      <c r="G36" s="18"/>
      <c r="H36" s="20"/>
      <c r="I36" s="29">
        <v>200</v>
      </c>
    </row>
    <row r="37" spans="1:10" ht="14.25" x14ac:dyDescent="0.2">
      <c r="A37" s="9" t="s">
        <v>62</v>
      </c>
      <c r="B37" s="12" t="s">
        <v>63</v>
      </c>
      <c r="C37" s="39" t="s">
        <v>90</v>
      </c>
      <c r="D37" s="40"/>
      <c r="E37" s="40"/>
      <c r="F37" s="40"/>
      <c r="G37" s="18"/>
      <c r="H37" s="20"/>
      <c r="I37" s="29"/>
    </row>
    <row r="38" spans="1:10" ht="14.25" x14ac:dyDescent="0.2">
      <c r="A38" s="9" t="s">
        <v>64</v>
      </c>
      <c r="B38" s="12" t="s">
        <v>65</v>
      </c>
      <c r="C38" s="39" t="s">
        <v>91</v>
      </c>
      <c r="D38" s="40"/>
      <c r="E38" s="40"/>
      <c r="F38" s="40"/>
      <c r="G38" s="18"/>
      <c r="H38" s="20">
        <v>1173.17</v>
      </c>
      <c r="I38" s="29">
        <v>160.99</v>
      </c>
    </row>
    <row r="39" spans="1:10" ht="14.25" x14ac:dyDescent="0.2">
      <c r="A39" s="9" t="s">
        <v>66</v>
      </c>
      <c r="B39" s="12" t="s">
        <v>19</v>
      </c>
      <c r="C39" s="38" t="s">
        <v>19</v>
      </c>
      <c r="D39" s="40"/>
      <c r="E39" s="40"/>
      <c r="F39" s="40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9" t="s">
        <v>68</v>
      </c>
      <c r="D40" s="40"/>
      <c r="E40" s="40"/>
      <c r="F40" s="40"/>
      <c r="G40" s="18"/>
      <c r="H40" s="20">
        <f>1564.96+140</f>
        <v>1704.96</v>
      </c>
      <c r="I40" s="29">
        <f>1131.06+471.9</f>
        <v>1602.96</v>
      </c>
    </row>
    <row r="41" spans="1:10" ht="15.75" customHeight="1" x14ac:dyDescent="0.2">
      <c r="A41" s="9" t="s">
        <v>69</v>
      </c>
      <c r="B41" s="12" t="s">
        <v>20</v>
      </c>
      <c r="C41" s="38" t="s">
        <v>37</v>
      </c>
      <c r="D41" s="38"/>
      <c r="E41" s="38"/>
      <c r="F41" s="38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8" t="s">
        <v>92</v>
      </c>
      <c r="D42" s="40"/>
      <c r="E42" s="40"/>
      <c r="F42" s="40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8" t="s">
        <v>38</v>
      </c>
      <c r="D43" s="40"/>
      <c r="E43" s="40"/>
      <c r="F43" s="40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8" t="s">
        <v>93</v>
      </c>
      <c r="D44" s="40"/>
      <c r="E44" s="40"/>
      <c r="F44" s="40"/>
      <c r="G44" s="18"/>
      <c r="H44" s="20">
        <f>352.73-140+150+1740.55</f>
        <v>2103.2799999999997</v>
      </c>
      <c r="I44" s="29">
        <f>2408.76+703.01-471.9+1271-384</f>
        <v>3526.8700000000003</v>
      </c>
    </row>
    <row r="45" spans="1:10" ht="14.25" x14ac:dyDescent="0.2">
      <c r="A45" s="9" t="s">
        <v>76</v>
      </c>
      <c r="B45" s="12" t="s">
        <v>22</v>
      </c>
      <c r="C45" s="45" t="s">
        <v>39</v>
      </c>
      <c r="D45" s="46"/>
      <c r="E45" s="46"/>
      <c r="F45" s="47"/>
      <c r="G45" s="18"/>
      <c r="H45" s="29"/>
      <c r="I45" s="29">
        <v>384</v>
      </c>
    </row>
    <row r="46" spans="1:10" ht="15" x14ac:dyDescent="0.2">
      <c r="A46" s="11" t="s">
        <v>23</v>
      </c>
      <c r="B46" s="14" t="s">
        <v>24</v>
      </c>
      <c r="C46" s="41" t="s">
        <v>24</v>
      </c>
      <c r="D46" s="33"/>
      <c r="E46" s="33"/>
      <c r="F46" s="34"/>
      <c r="G46" s="23" t="s">
        <v>104</v>
      </c>
      <c r="H46" s="27">
        <f>H21-H31</f>
        <v>1587.4699999999721</v>
      </c>
      <c r="I46" s="27">
        <f>I21-I31</f>
        <v>3424.1199999999953</v>
      </c>
    </row>
    <row r="47" spans="1:10" ht="15" x14ac:dyDescent="0.2">
      <c r="A47" s="11" t="s">
        <v>25</v>
      </c>
      <c r="B47" s="11" t="s">
        <v>26</v>
      </c>
      <c r="C47" s="32" t="s">
        <v>26</v>
      </c>
      <c r="D47" s="33"/>
      <c r="E47" s="33"/>
      <c r="F47" s="34"/>
      <c r="G47" s="23" t="s">
        <v>103</v>
      </c>
      <c r="H47" s="27">
        <f>H48-H50</f>
        <v>-3534.3199999999997</v>
      </c>
      <c r="I47" s="27">
        <f>I48-I50</f>
        <v>-5458.1299999999992</v>
      </c>
    </row>
    <row r="48" spans="1:10" ht="14.25" x14ac:dyDescent="0.2">
      <c r="A48" s="13" t="s">
        <v>77</v>
      </c>
      <c r="B48" s="12" t="s">
        <v>78</v>
      </c>
      <c r="C48" s="45" t="s">
        <v>94</v>
      </c>
      <c r="D48" s="46"/>
      <c r="E48" s="46"/>
      <c r="F48" s="47"/>
      <c r="G48" s="18"/>
      <c r="H48" s="20">
        <v>1701</v>
      </c>
      <c r="I48" s="29">
        <v>9511</v>
      </c>
    </row>
    <row r="49" spans="1:9" ht="14.25" x14ac:dyDescent="0.2">
      <c r="A49" s="13" t="s">
        <v>11</v>
      </c>
      <c r="B49" s="12" t="s">
        <v>79</v>
      </c>
      <c r="C49" s="45" t="s">
        <v>79</v>
      </c>
      <c r="D49" s="46"/>
      <c r="E49" s="46"/>
      <c r="F49" s="47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5" t="s">
        <v>95</v>
      </c>
      <c r="D50" s="46"/>
      <c r="E50" s="46"/>
      <c r="F50" s="47"/>
      <c r="G50" s="18"/>
      <c r="H50" s="20">
        <v>5235.32</v>
      </c>
      <c r="I50" s="29">
        <v>14969.13</v>
      </c>
    </row>
    <row r="51" spans="1:9" ht="15" x14ac:dyDescent="0.2">
      <c r="A51" s="11" t="s">
        <v>27</v>
      </c>
      <c r="B51" s="14" t="s">
        <v>28</v>
      </c>
      <c r="C51" s="41" t="s">
        <v>28</v>
      </c>
      <c r="D51" s="33"/>
      <c r="E51" s="33"/>
      <c r="F51" s="34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48" t="s">
        <v>41</v>
      </c>
      <c r="D52" s="49"/>
      <c r="E52" s="49"/>
      <c r="F52" s="50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41" t="s">
        <v>82</v>
      </c>
      <c r="D53" s="33"/>
      <c r="E53" s="33"/>
      <c r="F53" s="34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64" t="s">
        <v>31</v>
      </c>
      <c r="D54" s="49"/>
      <c r="E54" s="49"/>
      <c r="F54" s="50"/>
      <c r="G54" s="23" t="s">
        <v>102</v>
      </c>
      <c r="H54" s="27">
        <f>H46+H47</f>
        <v>-1946.8500000000276</v>
      </c>
      <c r="I54" s="27">
        <f>I46+I47</f>
        <v>-2034.0100000000039</v>
      </c>
    </row>
    <row r="55" spans="1:9" ht="15" x14ac:dyDescent="0.2">
      <c r="A55" s="11" t="s">
        <v>9</v>
      </c>
      <c r="B55" s="11" t="s">
        <v>33</v>
      </c>
      <c r="C55" s="32" t="s">
        <v>33</v>
      </c>
      <c r="D55" s="33"/>
      <c r="E55" s="33"/>
      <c r="F55" s="34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41" t="s">
        <v>34</v>
      </c>
      <c r="D56" s="33"/>
      <c r="E56" s="33"/>
      <c r="F56" s="34"/>
      <c r="G56" s="19"/>
      <c r="H56" s="27">
        <f>H54</f>
        <v>-1946.8500000000276</v>
      </c>
      <c r="I56" s="27">
        <f>I54</f>
        <v>-2034.0100000000039</v>
      </c>
    </row>
    <row r="57" spans="1:9" ht="14.25" x14ac:dyDescent="0.2">
      <c r="A57" s="13" t="s">
        <v>9</v>
      </c>
      <c r="B57" s="12" t="s">
        <v>84</v>
      </c>
      <c r="C57" s="45" t="s">
        <v>84</v>
      </c>
      <c r="D57" s="46"/>
      <c r="E57" s="46"/>
      <c r="F57" s="47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5" t="s">
        <v>85</v>
      </c>
      <c r="D58" s="46"/>
      <c r="E58" s="46"/>
      <c r="F58" s="47"/>
      <c r="G58" s="18"/>
      <c r="H58" s="20"/>
      <c r="I58" s="29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36" t="s">
        <v>107</v>
      </c>
      <c r="B60" s="36"/>
      <c r="C60" s="36"/>
      <c r="D60" s="36"/>
      <c r="E60" s="36"/>
      <c r="F60" s="36"/>
      <c r="G60" s="36"/>
      <c r="H60" s="37" t="s">
        <v>108</v>
      </c>
      <c r="I60" s="37"/>
    </row>
    <row r="61" spans="1:9" x14ac:dyDescent="0.2">
      <c r="A61" s="43" t="s">
        <v>97</v>
      </c>
      <c r="B61" s="43"/>
      <c r="C61" s="43"/>
      <c r="D61" s="43"/>
      <c r="E61" s="43"/>
      <c r="F61" s="43"/>
      <c r="G61" s="43"/>
      <c r="H61" s="44" t="s">
        <v>35</v>
      </c>
      <c r="I61" s="44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36" t="s">
        <v>100</v>
      </c>
      <c r="B64" s="36"/>
      <c r="C64" s="36"/>
      <c r="D64" s="36"/>
      <c r="E64" s="36"/>
      <c r="F64" s="36"/>
      <c r="G64" s="36"/>
      <c r="H64" s="37" t="s">
        <v>106</v>
      </c>
      <c r="I64" s="37"/>
    </row>
    <row r="65" spans="1:9" s="2" customFormat="1" ht="34.5" customHeight="1" x14ac:dyDescent="0.2">
      <c r="A65" s="43" t="s">
        <v>97</v>
      </c>
      <c r="B65" s="43"/>
      <c r="C65" s="43"/>
      <c r="D65" s="43"/>
      <c r="E65" s="43"/>
      <c r="F65" s="43"/>
      <c r="G65" s="43"/>
      <c r="H65" s="44" t="s">
        <v>35</v>
      </c>
      <c r="I65" s="44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  <mergeCell ref="A18:I18"/>
    <mergeCell ref="C20:F20"/>
    <mergeCell ref="C21:F21"/>
    <mergeCell ref="A12:I12"/>
    <mergeCell ref="A13:I13"/>
    <mergeCell ref="A19:I19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61:G61"/>
    <mergeCell ref="H61:I61"/>
    <mergeCell ref="C51:F51"/>
    <mergeCell ref="C56:F56"/>
    <mergeCell ref="C57:F57"/>
    <mergeCell ref="C58:F58"/>
    <mergeCell ref="C52:F52"/>
    <mergeCell ref="C53:F53"/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2020-11-20T07:47:43Z</cp:lastPrinted>
  <dcterms:created xsi:type="dcterms:W3CDTF">1996-10-14T23:33:28Z</dcterms:created>
  <dcterms:modified xsi:type="dcterms:W3CDTF">2020-11-20T07:47:57Z</dcterms:modified>
</cp:coreProperties>
</file>